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<sst xmlns="http://schemas.openxmlformats.org/spreadsheetml/2006/main" count="39" uniqueCount="38">
  <si>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</si>
  <si>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</si>
  <si>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</si>
  <si>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</si>
  <si>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ИТОГО НАЛОГОВЫЕ ДОХОДЫ</t>
  </si>
  <si>
    <t>Штрафы, санкции, возмещение ущерба</t>
  </si>
  <si>
    <t>Иные межбюджетные трансферты</t>
  </si>
  <si>
    <t>(тыс. рублей)</t>
  </si>
  <si>
    <t>ИТОГО НАЛОГОВЫЕ И НЕНАЛОГОВЫЕ ДОХОДЫ</t>
  </si>
  <si>
    <t>ИТОГО НЕНАЛОГОВЫЕ ДОХОДЫ</t>
  </si>
  <si>
    <t>ВСЕГО ДОХОДОВ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</si>
  <si>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</si>
  <si>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</si>
  <si>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</si>
  <si>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 налог</t>
  </si>
  <si>
    <t>БЕЗВОЗМЕЗДНЫЕ ПОСТУПЛЕНИЯ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</si>
  <si>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</si>
  <si>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</si>
  <si>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</si>
  <si>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Прочие неналоговые доходы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</si>
  <si>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</si>
  <si>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</si>
  <si>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Государственная пошлина</t>
  </si>
  <si>
    <t xml:space="preserve">Дотации бюджетам бюджетной системы Российской Федерации </t>
  </si>
  <si>
    <t>Начальник финансового управления администрации Изобильненского городского округа Ставропольского края</t>
  </si>
  <si>
    <t>=</t>
  </si>
  <si>
    <t>Вид дохода</t>
  </si>
  <si>
    <t xml:space="preserve">Прочие безвозмездные поступления </t>
  </si>
  <si>
    <t>Л.И.Доброжанова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</si>
  <si>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</si>
  <si>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</si>
  <si>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Доходы от оказания платных услуг и компенсации затрат государства</t>
  </si>
  <si>
    <t>Возврат остатков остатков субсидий, субвенций и иных межбюджетных трансфертов, имеющих целевое назначение, прошлых лет</t>
  </si>
  <si>
    <t xml:space="preserve">Уточненный план на 2021 год </t>
  </si>
  <si>
    <t>Ожидаемое поступление за 2021 год</t>
  </si>
  <si>
    <t xml:space="preserve">% ожидаемого исполнения  плана на 2021 год </t>
  </si>
  <si>
    <t>Проект бюджета на 2022 год</t>
  </si>
  <si>
    <t xml:space="preserve">  Оценка ожидаемого исполнения доходной части бюджета                                                                                                                                             Изобильненского городского округа Ставропольского края за 2021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</si>
</sst>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_(* #,##0.0_);_(* \(#,##0.0\);_(* &quot;-&quot;??_);_(@_)"/>
    <numFmt numFmtId="196" formatCode="0.000"/>
    <numFmt numFmtId="197" formatCode="#,##0.000"/>
    <numFmt numFmtId="198" formatCode="#,##0.0000"/>
    <numFmt numFmtId="199" formatCode="#,##0.00000"/>
    <numFmt numFmtId="200" formatCode="#,##0.00;[Red]\-#,##0.00;0.00"/>
    <numFmt numFmtId="201" formatCode="#,##0.00_ ;\-#,##0.00\ 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4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66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46" fillId="0" borderId="10" xfId="0" applyFont="1" applyFill="1" applyBorder="1" applyAlignment="1">
      <alignment vertical="top" wrapText="1"/>
    </xf>
    <xf numFmtId="4" fontId="46" fillId="0" borderId="10" xfId="0" applyNumberFormat="1" applyFont="1" applyFill="1" applyBorder="1" applyAlignment="1">
      <alignment wrapText="1"/>
    </xf>
    <xf numFmtId="189" fontId="45" fillId="0" borderId="0" xfId="0" applyNumberFormat="1" applyFont="1" applyFill="1" applyAlignment="1">
      <alignment/>
    </xf>
    <xf numFmtId="4" fontId="45" fillId="0" borderId="0" xfId="0" applyNumberFormat="1" applyFont="1" applyFill="1" applyAlignment="1">
      <alignment/>
    </xf>
    <xf numFmtId="4" fontId="46" fillId="0" borderId="10" xfId="0" applyNumberFormat="1" applyFont="1" applyFill="1" applyBorder="1" applyAlignment="1">
      <alignment horizontal="left" vertical="top" wrapText="1"/>
    </xf>
    <xf numFmtId="4" fontId="46" fillId="0" borderId="10" xfId="66" applyNumberFormat="1" applyFont="1" applyFill="1" applyBorder="1" applyAlignment="1">
      <alignment/>
    </xf>
    <xf numFmtId="0" fontId="46" fillId="0" borderId="10" xfId="0" applyFont="1" applyFill="1" applyBorder="1" applyAlignment="1">
      <alignment horizontal="left" vertical="top" wrapText="1"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88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justify" vertical="top" wrapText="1"/>
    </xf>
    <xf numFmtId="0" fontId="46" fillId="0" borderId="10" xfId="0" applyFont="1" applyFill="1" applyBorder="1" applyAlignment="1">
      <alignment vertical="distributed" wrapText="1"/>
    </xf>
    <xf numFmtId="4" fontId="46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vertical="center" wrapText="1"/>
    </xf>
    <xf numFmtId="4" fontId="46" fillId="0" borderId="10" xfId="0" applyNumberFormat="1" applyFont="1" applyFill="1" applyBorder="1" applyAlignment="1">
      <alignment vertical="center" wrapText="1"/>
    </xf>
    <xf numFmtId="4" fontId="46" fillId="0" borderId="10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4" fontId="45" fillId="0" borderId="0" xfId="0" applyNumberFormat="1" applyFont="1" applyFill="1" applyBorder="1" applyAlignment="1">
      <alignment vertical="center" wrapText="1"/>
    </xf>
    <xf numFmtId="0" fontId="45" fillId="0" borderId="0" xfId="0" applyFont="1" applyFill="1" applyAlignment="1">
      <alignment vertical="center" wrapText="1"/>
    </xf>
    <xf numFmtId="4" fontId="45" fillId="0" borderId="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top" wrapText="1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 wrapText="1"/>
    </xf>
    <xf numFmtId="4" fontId="49" fillId="0" borderId="10" xfId="66" applyNumberFormat="1" applyFont="1" applyFill="1" applyBorder="1" applyAlignment="1">
      <alignment/>
    </xf>
    <xf numFmtId="4" fontId="49" fillId="0" borderId="10" xfId="0" applyNumberFormat="1" applyFont="1" applyFill="1" applyBorder="1" applyAlignment="1">
      <alignment horizontal="right"/>
    </xf>
    <xf numFmtId="4" fontId="49" fillId="0" borderId="10" xfId="0" applyNumberFormat="1" applyFont="1" applyFill="1" applyBorder="1" applyAlignment="1">
      <alignment/>
    </xf>
    <xf numFmtId="4" fontId="49" fillId="0" borderId="1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 horizontal="right"/>
    </xf>
    <xf numFmtId="4" fontId="49" fillId="0" borderId="0" xfId="0" applyNumberFormat="1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 horizontal="right"/>
    </xf>
    <xf numFmtId="0" fontId="49" fillId="0" borderId="0" xfId="0" applyFont="1" applyFill="1" applyAlignment="1">
      <alignment horizontal="left"/>
    </xf>
    <xf numFmtId="4" fontId="49" fillId="0" borderId="0" xfId="0" applyNumberFormat="1" applyFont="1" applyFill="1" applyAlignment="1">
      <alignment/>
    </xf>
    <xf numFmtId="4" fontId="26" fillId="0" borderId="10" xfId="66" applyNumberFormat="1" applyFont="1" applyFill="1" applyBorder="1" applyAlignment="1">
      <alignment/>
    </xf>
    <xf numFmtId="4" fontId="26" fillId="0" borderId="10" xfId="0" applyNumberFormat="1" applyFont="1" applyFill="1" applyBorder="1" applyAlignment="1">
      <alignment horizontal="right"/>
    </xf>
    <xf numFmtId="4" fontId="26" fillId="0" borderId="10" xfId="0" applyNumberFormat="1" applyFont="1" applyFill="1" applyBorder="1" applyAlignment="1">
      <alignment wrapText="1"/>
    </xf>
    <xf numFmtId="4" fontId="26" fillId="32" borderId="10" xfId="0" applyNumberFormat="1" applyFont="1" applyFill="1" applyBorder="1" applyAlignment="1">
      <alignment wrapText="1"/>
    </xf>
    <xf numFmtId="4" fontId="26" fillId="0" borderId="10" xfId="0" applyNumberFormat="1" applyFont="1" applyFill="1" applyBorder="1" applyAlignment="1">
      <alignment/>
    </xf>
    <xf numFmtId="4" fontId="26" fillId="0" borderId="10" xfId="0" applyNumberFormat="1" applyFont="1" applyFill="1" applyBorder="1" applyAlignment="1">
      <alignment/>
    </xf>
    <xf numFmtId="4" fontId="26" fillId="32" borderId="10" xfId="66" applyNumberFormat="1" applyFont="1" applyFill="1" applyBorder="1" applyAlignment="1">
      <alignment/>
    </xf>
    <xf numFmtId="0" fontId="27" fillId="0" borderId="0" xfId="0" applyFont="1" applyFill="1" applyAlignment="1">
      <alignment horizontal="right"/>
    </xf>
    <xf numFmtId="0" fontId="26" fillId="0" borderId="0" xfId="0" applyFont="1" applyFill="1" applyAlignment="1">
      <alignment/>
    </xf>
    <xf numFmtId="188" fontId="26" fillId="0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9"/>
  <sheetViews>
    <sheetView tabSelected="1" zoomScalePageLayoutView="0" workbookViewId="0" topLeftCell="A28">
      <selection activeCell="C7" sqref="C7"/>
    </sheetView>
  </sheetViews>
  <sheetFormatPr defaultColWidth="9.140625" defaultRowHeight="12.75"/>
  <cols>
    <col min="1" max="1" width="67.28125" style="1" customWidth="1"/>
    <col min="2" max="2" width="19.140625" style="1" customWidth="1"/>
    <col min="3" max="3" width="17.140625" style="29" customWidth="1"/>
    <col min="4" max="4" width="11.8515625" style="29" customWidth="1"/>
    <col min="5" max="5" width="18.421875" style="29" customWidth="1"/>
    <col min="6" max="16384" width="9.140625" style="1" customWidth="1"/>
  </cols>
  <sheetData>
    <row r="2" ht="10.5" customHeight="1"/>
    <row r="3" spans="1:5" ht="45.75" customHeight="1">
      <c r="A3" s="27" t="s">
        <v>37</v>
      </c>
      <c r="B3" s="27"/>
      <c r="C3" s="27"/>
      <c r="D3" s="27"/>
      <c r="E3" s="27"/>
    </row>
    <row r="4" spans="1:5" ht="17.25" customHeight="1">
      <c r="A4" s="11"/>
      <c r="B4" s="11"/>
      <c r="C4" s="30"/>
      <c r="D4" s="30"/>
      <c r="E4" s="30"/>
    </row>
    <row r="5" spans="1:5" ht="18.75">
      <c r="A5" s="9"/>
      <c r="B5" s="9"/>
      <c r="C5" s="51"/>
      <c r="D5" s="51"/>
      <c r="E5" s="51" t="s">
        <v>7</v>
      </c>
    </row>
    <row r="6" spans="1:5" ht="137.25" customHeight="1">
      <c r="A6" s="12" t="s">
        <v>26</v>
      </c>
      <c r="B6" s="13" t="s">
        <v>33</v>
      </c>
      <c r="C6" s="52" t="s">
        <v>34</v>
      </c>
      <c r="D6" s="52" t="s">
        <v>35</v>
      </c>
      <c r="E6" s="52" t="s">
        <v>36</v>
      </c>
    </row>
    <row r="7" spans="1:5" ht="21" customHeight="1">
      <c r="A7" s="2" t="s">
        <v>0</v>
      </c>
      <c r="B7" s="7">
        <v>369862.2</v>
      </c>
      <c r="C7" s="43">
        <v>376496.93</v>
      </c>
      <c r="D7" s="44">
        <f>+C7/B7*100</f>
        <v>101.79383835385178</v>
      </c>
      <c r="E7" s="43">
        <v>355967.11</v>
      </c>
    </row>
    <row r="8" spans="1:5" ht="44.25" customHeight="1">
      <c r="A8" s="2" t="s">
        <v>11</v>
      </c>
      <c r="B8" s="7">
        <v>34477.23</v>
      </c>
      <c r="C8" s="43">
        <v>34477.23</v>
      </c>
      <c r="D8" s="44">
        <f>+C8/B8*100</f>
        <v>100</v>
      </c>
      <c r="E8" s="43">
        <v>32488.36</v>
      </c>
    </row>
    <row r="9" spans="1:5" ht="22.5" customHeight="1">
      <c r="A9" s="2" t="s">
        <v>1</v>
      </c>
      <c r="B9" s="3">
        <f>SUM(B10:B13)</f>
        <v>49040.78</v>
      </c>
      <c r="C9" s="46">
        <f>SUM(C10:C13)</f>
        <v>50980.57</v>
      </c>
      <c r="D9" s="44">
        <f aca="true" t="shared" si="0" ref="D9:D19">+C9/B9*100</f>
        <v>103.95546318798354</v>
      </c>
      <c r="E9" s="46">
        <f>SUM(E10:E13)</f>
        <v>40395</v>
      </c>
    </row>
    <row r="10" spans="1:5" ht="39" customHeight="1">
      <c r="A10" s="2" t="s">
        <v>29</v>
      </c>
      <c r="B10" s="3">
        <v>19715.42</v>
      </c>
      <c r="C10" s="46">
        <v>21200</v>
      </c>
      <c r="D10" s="44">
        <f t="shared" si="0"/>
        <v>107.53004501045376</v>
      </c>
      <c r="E10" s="45">
        <v>16809</v>
      </c>
    </row>
    <row r="11" spans="1:5" ht="40.5" customHeight="1">
      <c r="A11" s="2" t="s">
        <v>2</v>
      </c>
      <c r="B11" s="3">
        <v>7009.21</v>
      </c>
      <c r="C11" s="46">
        <v>6920</v>
      </c>
      <c r="D11" s="44">
        <f t="shared" si="0"/>
        <v>98.72724600917935</v>
      </c>
      <c r="E11" s="45">
        <v>0</v>
      </c>
    </row>
    <row r="12" spans="1:5" ht="22.5" customHeight="1">
      <c r="A12" s="2" t="s">
        <v>3</v>
      </c>
      <c r="B12" s="3">
        <v>15410.22</v>
      </c>
      <c r="C12" s="45">
        <v>15460.57</v>
      </c>
      <c r="D12" s="44">
        <f t="shared" si="0"/>
        <v>100.3267312212285</v>
      </c>
      <c r="E12" s="45">
        <v>15397</v>
      </c>
    </row>
    <row r="13" spans="1:5" ht="41.25" customHeight="1">
      <c r="A13" s="2" t="s">
        <v>30</v>
      </c>
      <c r="B13" s="3">
        <v>6905.93</v>
      </c>
      <c r="C13" s="46">
        <v>7400</v>
      </c>
      <c r="D13" s="44">
        <f t="shared" si="0"/>
        <v>107.1542862438513</v>
      </c>
      <c r="E13" s="45">
        <v>8189</v>
      </c>
    </row>
    <row r="14" spans="1:5" ht="21.75" customHeight="1">
      <c r="A14" s="14" t="s">
        <v>12</v>
      </c>
      <c r="B14" s="3">
        <f>SUM(B15:B16)</f>
        <v>126735.49</v>
      </c>
      <c r="C14" s="45">
        <f>SUM(C15:C16)</f>
        <v>133443.8</v>
      </c>
      <c r="D14" s="44">
        <f t="shared" si="0"/>
        <v>105.29315821479838</v>
      </c>
      <c r="E14" s="45">
        <f>SUM(E15:E16)</f>
        <v>137488</v>
      </c>
    </row>
    <row r="15" spans="1:5" ht="21" customHeight="1">
      <c r="A15" s="2" t="s">
        <v>13</v>
      </c>
      <c r="B15" s="3">
        <v>28739</v>
      </c>
      <c r="C15" s="45">
        <v>32000</v>
      </c>
      <c r="D15" s="44">
        <f t="shared" si="0"/>
        <v>111.34695013744388</v>
      </c>
      <c r="E15" s="45">
        <v>33810</v>
      </c>
    </row>
    <row r="16" spans="1:5" ht="24" customHeight="1">
      <c r="A16" s="2" t="s">
        <v>14</v>
      </c>
      <c r="B16" s="3">
        <v>97996.49</v>
      </c>
      <c r="C16" s="45">
        <v>101443.8</v>
      </c>
      <c r="D16" s="44">
        <f t="shared" si="0"/>
        <v>103.51778925959492</v>
      </c>
      <c r="E16" s="45">
        <v>103678</v>
      </c>
    </row>
    <row r="17" spans="1:5" ht="22.5" customHeight="1">
      <c r="A17" s="2" t="s">
        <v>22</v>
      </c>
      <c r="B17" s="7">
        <v>9799.8</v>
      </c>
      <c r="C17" s="43">
        <v>10430</v>
      </c>
      <c r="D17" s="44">
        <f t="shared" si="0"/>
        <v>106.43074348456092</v>
      </c>
      <c r="E17" s="43">
        <v>10812.73</v>
      </c>
    </row>
    <row r="18" spans="1:5" ht="15" customHeight="1">
      <c r="A18" s="2"/>
      <c r="B18" s="7"/>
      <c r="C18" s="43"/>
      <c r="D18" s="44"/>
      <c r="E18" s="43"/>
    </row>
    <row r="19" spans="1:6" ht="18.75">
      <c r="A19" s="15" t="s">
        <v>4</v>
      </c>
      <c r="B19" s="16">
        <f>+B7+B8+B9+B14+B17</f>
        <v>589915.5</v>
      </c>
      <c r="C19" s="47">
        <f>+C7+C8+C9+C14+C17</f>
        <v>605828.53</v>
      </c>
      <c r="D19" s="44">
        <f t="shared" si="0"/>
        <v>102.69751006711978</v>
      </c>
      <c r="E19" s="47">
        <f>+E7+E8+E9+E14+E17</f>
        <v>577151.2</v>
      </c>
      <c r="F19" s="4"/>
    </row>
    <row r="20" spans="1:5" ht="18.75">
      <c r="A20" s="17"/>
      <c r="B20" s="18"/>
      <c r="C20" s="33"/>
      <c r="D20" s="32"/>
      <c r="E20" s="33"/>
    </row>
    <row r="21" spans="1:5" ht="43.5" customHeight="1">
      <c r="A21" s="2" t="s">
        <v>16</v>
      </c>
      <c r="B21" s="7">
        <v>49824.7</v>
      </c>
      <c r="C21" s="49">
        <v>54723.4</v>
      </c>
      <c r="D21" s="44">
        <f aca="true" t="shared" si="1" ref="D21:D26">+C21/B21*100</f>
        <v>109.83187053810661</v>
      </c>
      <c r="E21" s="43">
        <v>53317</v>
      </c>
    </row>
    <row r="22" spans="1:5" ht="23.25" customHeight="1">
      <c r="A22" s="2" t="s">
        <v>17</v>
      </c>
      <c r="B22" s="7">
        <v>1273.69</v>
      </c>
      <c r="C22" s="45">
        <v>888.31</v>
      </c>
      <c r="D22" s="44">
        <f t="shared" si="1"/>
        <v>69.74303009366486</v>
      </c>
      <c r="E22" s="45">
        <v>1428.22</v>
      </c>
    </row>
    <row r="23" spans="1:6" ht="41.25" customHeight="1">
      <c r="A23" s="2" t="s">
        <v>31</v>
      </c>
      <c r="B23" s="3">
        <v>20935.02</v>
      </c>
      <c r="C23" s="45">
        <f>15713.2+1900</f>
        <v>17613.2</v>
      </c>
      <c r="D23" s="44">
        <f t="shared" si="1"/>
        <v>84.13271159998892</v>
      </c>
      <c r="E23" s="45">
        <v>18285.46</v>
      </c>
      <c r="F23" s="5"/>
    </row>
    <row r="24" spans="1:5" ht="39.75" customHeight="1">
      <c r="A24" s="2" t="s">
        <v>18</v>
      </c>
      <c r="B24" s="3">
        <v>3519.71</v>
      </c>
      <c r="C24" s="45">
        <v>4840.66</v>
      </c>
      <c r="D24" s="44">
        <f t="shared" si="1"/>
        <v>137.5300806032315</v>
      </c>
      <c r="E24" s="45">
        <v>0</v>
      </c>
    </row>
    <row r="25" spans="1:5" ht="21" customHeight="1">
      <c r="A25" s="2" t="s">
        <v>5</v>
      </c>
      <c r="B25" s="7">
        <v>6936.73</v>
      </c>
      <c r="C25" s="43">
        <v>7167.29</v>
      </c>
      <c r="D25" s="44">
        <f t="shared" si="1"/>
        <v>103.32375629439233</v>
      </c>
      <c r="E25" s="43">
        <v>1122.99</v>
      </c>
    </row>
    <row r="26" spans="1:5" ht="25.5" customHeight="1">
      <c r="A26" s="2" t="s">
        <v>19</v>
      </c>
      <c r="B26" s="7">
        <v>7821.1</v>
      </c>
      <c r="C26" s="43">
        <v>7749.73</v>
      </c>
      <c r="D26" s="44">
        <f t="shared" si="1"/>
        <v>99.08746851465905</v>
      </c>
      <c r="E26" s="43">
        <v>4133.27</v>
      </c>
    </row>
    <row r="27" spans="1:5" ht="15.75" customHeight="1">
      <c r="A27" s="2"/>
      <c r="B27" s="7"/>
      <c r="C27" s="31"/>
      <c r="D27" s="32"/>
      <c r="E27" s="31"/>
    </row>
    <row r="28" spans="1:6" ht="24" customHeight="1">
      <c r="A28" s="2" t="s">
        <v>9</v>
      </c>
      <c r="B28" s="19">
        <f>SUM(B21:B26)</f>
        <v>90310.95000000001</v>
      </c>
      <c r="C28" s="48">
        <f>SUM(C21:C26)</f>
        <v>92982.59</v>
      </c>
      <c r="D28" s="44">
        <f aca="true" t="shared" si="2" ref="D28:D38">+C28/B28*100</f>
        <v>102.9582680726977</v>
      </c>
      <c r="E28" s="48">
        <f>SUM(E21:E26)</f>
        <v>78286.94</v>
      </c>
      <c r="F28" s="4"/>
    </row>
    <row r="29" spans="1:6" ht="20.25" customHeight="1">
      <c r="A29" s="2" t="s">
        <v>8</v>
      </c>
      <c r="B29" s="19">
        <f>+B19+B28</f>
        <v>680226.45</v>
      </c>
      <c r="C29" s="48">
        <f>+C19+C28</f>
        <v>698811.12</v>
      </c>
      <c r="D29" s="44">
        <f t="shared" si="2"/>
        <v>102.73212986645845</v>
      </c>
      <c r="E29" s="48">
        <f>+E19+E28</f>
        <v>655438.1399999999</v>
      </c>
      <c r="F29" s="4"/>
    </row>
    <row r="30" spans="1:6" ht="18.75">
      <c r="A30" s="2"/>
      <c r="B30" s="19"/>
      <c r="C30" s="34"/>
      <c r="D30" s="32"/>
      <c r="E30" s="34"/>
      <c r="F30" s="4"/>
    </row>
    <row r="31" spans="1:5" ht="20.25" customHeight="1">
      <c r="A31" s="2" t="s">
        <v>15</v>
      </c>
      <c r="B31" s="19">
        <f>SUM(B32:B37)</f>
        <v>2247647.22</v>
      </c>
      <c r="C31" s="48">
        <f>SUM(C32:C37)</f>
        <v>2252487.05</v>
      </c>
      <c r="D31" s="44">
        <f t="shared" si="2"/>
        <v>100.215328720492</v>
      </c>
      <c r="E31" s="48">
        <f>SUM(E32:E37)</f>
        <v>2344094.4</v>
      </c>
    </row>
    <row r="32" spans="1:5" ht="40.5" customHeight="1">
      <c r="A32" s="6" t="s">
        <v>23</v>
      </c>
      <c r="B32" s="43">
        <v>436276</v>
      </c>
      <c r="C32" s="43">
        <v>436276</v>
      </c>
      <c r="D32" s="44">
        <f t="shared" si="2"/>
        <v>100</v>
      </c>
      <c r="E32" s="43">
        <v>439732</v>
      </c>
    </row>
    <row r="33" spans="1:5" ht="39" customHeight="1">
      <c r="A33" s="8" t="s">
        <v>20</v>
      </c>
      <c r="B33" s="43">
        <v>405853.28</v>
      </c>
      <c r="C33" s="43">
        <v>405853.28</v>
      </c>
      <c r="D33" s="44">
        <f t="shared" si="2"/>
        <v>100</v>
      </c>
      <c r="E33" s="43">
        <v>452567.41</v>
      </c>
    </row>
    <row r="34" spans="1:5" ht="39" customHeight="1">
      <c r="A34" s="8" t="s">
        <v>21</v>
      </c>
      <c r="B34" s="45">
        <v>1374499.8</v>
      </c>
      <c r="C34" s="45">
        <v>1377626.26</v>
      </c>
      <c r="D34" s="44">
        <f t="shared" si="2"/>
        <v>100.22746165550551</v>
      </c>
      <c r="E34" s="45">
        <v>1450560.7</v>
      </c>
    </row>
    <row r="35" spans="1:5" ht="21.75" customHeight="1">
      <c r="A35" s="8" t="s">
        <v>6</v>
      </c>
      <c r="B35" s="43">
        <v>42097.96</v>
      </c>
      <c r="C35" s="43">
        <v>43607.01</v>
      </c>
      <c r="D35" s="44">
        <f t="shared" si="2"/>
        <v>103.58461550155876</v>
      </c>
      <c r="E35" s="43">
        <v>1234.29</v>
      </c>
    </row>
    <row r="36" spans="1:5" ht="22.5" customHeight="1">
      <c r="A36" s="8" t="s">
        <v>27</v>
      </c>
      <c r="B36" s="43">
        <v>963</v>
      </c>
      <c r="C36" s="43">
        <v>1313</v>
      </c>
      <c r="D36" s="44">
        <f t="shared" si="2"/>
        <v>136.34475597092418</v>
      </c>
      <c r="E36" s="43">
        <v>0</v>
      </c>
    </row>
    <row r="37" spans="1:5" ht="59.25" customHeight="1">
      <c r="A37" s="8" t="s">
        <v>32</v>
      </c>
      <c r="B37" s="45">
        <v>-12042.82</v>
      </c>
      <c r="C37" s="45">
        <v>-12188.5</v>
      </c>
      <c r="D37" s="44">
        <f t="shared" si="2"/>
        <v>101.20968344623603</v>
      </c>
      <c r="E37" s="45">
        <v>0</v>
      </c>
    </row>
    <row r="38" spans="1:5" ht="21" customHeight="1">
      <c r="A38" s="2" t="s">
        <v>10</v>
      </c>
      <c r="B38" s="3">
        <f>+B29+B31</f>
        <v>2927873.67</v>
      </c>
      <c r="C38" s="45">
        <f>+C29+C31</f>
        <v>2951298.17</v>
      </c>
      <c r="D38" s="44">
        <f t="shared" si="2"/>
        <v>100.80005159512227</v>
      </c>
      <c r="E38" s="45">
        <f>+E29+E31</f>
        <v>2999532.54</v>
      </c>
    </row>
    <row r="39" spans="1:5" ht="18" customHeight="1" hidden="1">
      <c r="A39" s="21" t="s">
        <v>10</v>
      </c>
      <c r="B39" s="20" t="s">
        <v>25</v>
      </c>
      <c r="C39" s="34">
        <f>C31+C29</f>
        <v>2951298.17</v>
      </c>
      <c r="D39" s="32" t="e">
        <f>+C39/B39*100</f>
        <v>#VALUE!</v>
      </c>
      <c r="E39" s="34">
        <f>E31+E29</f>
        <v>2999532.54</v>
      </c>
    </row>
    <row r="40" spans="1:5" ht="18" customHeight="1">
      <c r="A40" s="22"/>
      <c r="B40" s="25"/>
      <c r="C40" s="35"/>
      <c r="D40" s="36"/>
      <c r="E40" s="35"/>
    </row>
    <row r="41" spans="1:5" ht="18" customHeight="1">
      <c r="A41" s="22"/>
      <c r="B41" s="23"/>
      <c r="C41" s="37"/>
      <c r="D41" s="38"/>
      <c r="E41" s="38"/>
    </row>
    <row r="42" spans="1:5" ht="18" customHeight="1">
      <c r="A42" s="28" t="s">
        <v>24</v>
      </c>
      <c r="B42" s="26"/>
      <c r="C42" s="39"/>
      <c r="D42" s="39"/>
      <c r="E42" s="39"/>
    </row>
    <row r="43" spans="1:5" ht="47.25" customHeight="1">
      <c r="A43" s="28"/>
      <c r="B43" s="26"/>
      <c r="C43" s="39"/>
      <c r="D43" s="50" t="s">
        <v>28</v>
      </c>
      <c r="E43" s="50"/>
    </row>
    <row r="44" spans="1:5" ht="18.75" customHeight="1">
      <c r="A44" s="10"/>
      <c r="D44" s="40"/>
      <c r="E44" s="40"/>
    </row>
    <row r="45" spans="1:4" ht="28.5" customHeight="1">
      <c r="A45" s="10"/>
      <c r="D45" s="41"/>
    </row>
    <row r="47" ht="18.75">
      <c r="E47" s="42"/>
    </row>
    <row r="48" ht="18.75">
      <c r="E48" s="42"/>
    </row>
    <row r="49" ht="18" customHeight="1">
      <c r="A49" s="24"/>
    </row>
  </sheetData>
  <sheetProtection/>
  <mergeCells count="4">
    <mergeCell ref="A3:E3"/>
    <mergeCell ref="D44:E44"/>
    <mergeCell ref="D43:E43"/>
    <mergeCell ref="A42:A43"/>
  </mergeCells>
  <printOptions/>
  <pageMargins left="0.7874015748031497" right="0.3937007874015748" top="0.1968503937007874" bottom="0.1968503937007874" header="0.5118110236220472" footer="0.5118110236220472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Кривенко Марина Анатольевна</cp:lastModifiedBy>
  <cp:lastPrinted>2020-11-10T08:38:25Z</cp:lastPrinted>
  <dcterms:created xsi:type="dcterms:W3CDTF">1996-10-08T23:32:33Z</dcterms:created>
  <dcterms:modified xsi:type="dcterms:W3CDTF">2021-11-02T13:19:02Z</dcterms:modified>
  <cp:category/>
  <cp:version/>
  <cp:contentType/>
  <cp:contentStatus/>
</cp:coreProperties>
</file>